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(Отчёт)'!$F$24</definedName>
    <definedName name="Par98" localSheetId="0">'380-пп (Отчёт)'!$G$24</definedName>
  </definedNames>
  <calcPr fullCalcOnLoad="1"/>
</workbook>
</file>

<file path=xl/sharedStrings.xml><?xml version="1.0" encoding="utf-8"?>
<sst xmlns="http://schemas.openxmlformats.org/spreadsheetml/2006/main" count="114" uniqueCount="81">
  <si>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</si>
  <si>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</si>
  <si>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</si>
  <si>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</si>
  <si>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</si>
  <si>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</si>
  <si>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</si>
  <si>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</si>
  <si>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</si>
  <si>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</si>
  <si>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</si>
  <si>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</si>
  <si>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</si>
  <si>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</si>
  <si>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</si>
  <si>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</si>
  <si>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</si>
  <si>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</si>
  <si>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</si>
  <si>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</si>
  <si>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</si>
  <si>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</si>
  <si>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</si>
  <si>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</si>
  <si>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</si>
  <si>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</si>
  <si>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</si>
  <si>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</si>
  <si>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</si>
  <si>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</si>
  <si>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</si>
  <si>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</si>
  <si>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</si>
  <si>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</si>
  <si>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</si>
  <si>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</si>
  <si>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</si>
  <si>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</si>
  <si>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</si>
  <si>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870000О.99.0.АЭ25АА79000</t>
  </si>
  <si>
    <t>870000О.99.0.АЭ25АА76000</t>
  </si>
  <si>
    <t>870000О.99.0.АЭ25АА75000</t>
  </si>
  <si>
    <t>880000О.99.0.АЭ26АА10000</t>
  </si>
  <si>
    <t>880000О.99.0.АЭ26АА19000</t>
  </si>
  <si>
    <t>880000О.99.0.АЭ26АА28000</t>
  </si>
  <si>
    <t>880000О.99.0.АЭ26АА55000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</si>
  <si>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</si>
  <si>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</si>
  <si>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</si>
  <si>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</si>
  <si>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</si>
  <si>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Андреапольского муниципального  округа Тверской области</t>
  </si>
  <si>
    <t>870000О.99.0.АЭ20АА01000</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</si>
  <si>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</si>
  <si>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</si>
  <si>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</si>
  <si>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880000О.99.0.АЭ22АА37000</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</si>
  <si>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</si>
  <si>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</si>
  <si>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880000О.99.0.АЭ22АА64000</t>
  </si>
  <si>
    <r>
      <rPr>
        <b/>
        <sz val="10"/>
        <rFont val="Times New Roman"/>
        <family val="1"/>
      </rPr>
      <t xml:space="preserve">Государственная услуга 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услуг в целях повышения  коммуникативного потенциала)</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</si>
  <si>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</si>
  <si>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880000О.99.0.АЭ26АА37000</t>
  </si>
  <si>
    <t>880000О.99.0.АЭ26АА64000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</si>
  <si>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ухудшают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</si>
  <si>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22879000Р69100410001002</t>
  </si>
  <si>
    <t>22889000Р69100310002002</t>
  </si>
  <si>
    <t>22889000Р69101010001002</t>
  </si>
  <si>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</si>
  <si>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</si>
  <si>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</si>
  <si>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</si>
  <si>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Государственная услуга 12</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</si>
  <si>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</si>
  <si>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</si>
  <si>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</si>
  <si>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</si>
  <si>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предоставлениепредоставление услуг в целях повышения  коммуникативного потенциала )</t>
    </r>
  </si>
  <si>
    <r>
      <t xml:space="preserve">за отчетный период с </t>
    </r>
    <r>
      <rPr>
        <b/>
        <u val="single"/>
        <sz val="10"/>
        <color indexed="56"/>
        <rFont val="Times New Roman"/>
        <family val="1"/>
      </rPr>
      <t>01.01.2023</t>
    </r>
    <r>
      <rPr>
        <b/>
        <sz val="10"/>
        <color indexed="10"/>
        <rFont val="Times New Roman"/>
        <family val="1"/>
      </rPr>
      <t xml:space="preserve"> </t>
    </r>
    <r>
      <rPr>
        <sz val="10"/>
        <color indexed="8"/>
        <rFont val="Times New Roman"/>
        <family val="1"/>
      </rPr>
      <t>по</t>
    </r>
    <r>
      <rPr>
        <sz val="10"/>
        <color indexed="18"/>
        <rFont val="Times New Roman"/>
        <family val="1"/>
      </rPr>
      <t xml:space="preserve"> 30</t>
    </r>
    <r>
      <rPr>
        <b/>
        <u val="single"/>
        <sz val="10"/>
        <color indexed="56"/>
        <rFont val="Times New Roman"/>
        <family val="1"/>
      </rPr>
      <t>.06.2023</t>
    </r>
  </si>
  <si>
    <t>______________Н.С.Ермолаева
 "14" июля  2023 г.</t>
  </si>
  <si>
    <t>Первый Засместитель Министра социальной защиты населения Тверской области
_______________            Т.В.Боброва
"21" июля 2023 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</si>
</sst>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0.0000000000"/>
    <numFmt numFmtId="194" formatCode="#,##0.000000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172" fontId="46" fillId="0" borderId="0">
      <alignment vertical="top" wrapText="1"/>
      <protection/>
    </xf>
    <xf numFmtId="0" fontId="0" fillId="0" borderId="0">
      <alignment/>
      <protection/>
    </xf>
    <xf numFmtId="172" fontId="46" fillId="0" borderId="0">
      <alignment vertical="top" wrapText="1"/>
      <protection/>
    </xf>
    <xf numFmtId="172" fontId="46" fillId="0" borderId="0">
      <alignment vertical="top" wrapText="1"/>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2" fillId="31" borderId="0" applyNumberFormat="0" applyBorder="0" applyAlignment="0" applyProtection="0"/>
  </cellStyleXfs>
  <cellXfs count="55">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13" fillId="0" borderId="0" xfId="0" applyFont="1" applyFill="1" applyAlignment="1">
      <alignment horizontal="left" vertical="top" wrapText="1"/>
    </xf>
    <xf numFmtId="2" fontId="3" fillId="0" borderId="0" xfId="62"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4" fontId="10"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top" wrapText="1"/>
    </xf>
    <xf numFmtId="0" fontId="2" fillId="0" borderId="0" xfId="0" applyFont="1" applyFill="1" applyAlignment="1">
      <alignment horizontal="center" vertical="center"/>
    </xf>
    <xf numFmtId="0" fontId="3" fillId="0" borderId="0" xfId="0" applyFont="1" applyFill="1" applyAlignment="1">
      <alignment/>
    </xf>
    <xf numFmtId="2" fontId="3" fillId="0" borderId="0" xfId="0" applyNumberFormat="1" applyFont="1" applyFill="1" applyAlignment="1">
      <alignment/>
    </xf>
    <xf numFmtId="4" fontId="2" fillId="0" borderId="10"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3" fillId="0" borderId="0" xfId="0" applyFont="1" applyFill="1" applyAlignment="1">
      <alignment horizontal="center" vertical="top" wrapText="1"/>
    </xf>
    <xf numFmtId="0" fontId="3" fillId="0" borderId="10" xfId="0" applyFont="1" applyFill="1" applyBorder="1" applyAlignment="1">
      <alignment horizontal="center" vertical="top" wrapText="1"/>
    </xf>
    <xf numFmtId="4" fontId="2" fillId="0" borderId="10" xfId="0" applyNumberFormat="1" applyFont="1" applyBorder="1" applyAlignment="1">
      <alignment horizontal="center" vertical="top" wrapText="1"/>
    </xf>
    <xf numFmtId="4" fontId="2" fillId="0" borderId="0" xfId="0" applyNumberFormat="1" applyFont="1" applyFill="1" applyBorder="1" applyAlignment="1">
      <alignment horizontal="center" vertical="top" wrapText="1"/>
    </xf>
    <xf numFmtId="0" fontId="3" fillId="0" borderId="0" xfId="0" applyFont="1" applyFill="1" applyAlignment="1">
      <alignment horizontal="center" vertical="top"/>
    </xf>
    <xf numFmtId="0" fontId="11" fillId="0" borderId="10" xfId="0"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0" fontId="46" fillId="0" borderId="14" xfId="57" applyNumberFormat="1" applyFont="1" applyFill="1" applyBorder="1" applyAlignment="1">
      <alignment horizontal="center" vertical="top" wrapText="1"/>
      <protection/>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7" fillId="0" borderId="17" xfId="0" applyFont="1" applyFill="1" applyBorder="1" applyAlignment="1">
      <alignment horizontal="left" vertical="top"/>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0"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1390650</xdr:rowOff>
    </xdr:from>
    <xdr:ext cx="1381125" cy="190500"/>
    <xdr:sp>
      <xdr:nvSpPr>
        <xdr:cNvPr id="1" name="AutoShape 182"/>
        <xdr:cNvSpPr>
          <a:spLocks noChangeAspect="1"/>
        </xdr:cNvSpPr>
      </xdr:nvSpPr>
      <xdr:spPr>
        <a:xfrm>
          <a:off x="20888325" y="74104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24</xdr:row>
      <xdr:rowOff>0</xdr:rowOff>
    </xdr:from>
    <xdr:to>
      <xdr:col>10</xdr:col>
      <xdr:colOff>1866900</xdr:colOff>
      <xdr:row>24</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7800975"/>
          <a:ext cx="1790700" cy="0"/>
        </a:xfrm>
        <a:prstGeom prst="rect">
          <a:avLst/>
        </a:prstGeom>
        <a:solidFill>
          <a:srgbClr val="F2DCDB"/>
        </a:solidFill>
        <a:ln w="9525" cmpd="sng">
          <a:noFill/>
        </a:ln>
      </xdr:spPr>
    </xdr:pic>
    <xdr:clientData/>
  </xdr:twoCellAnchor>
  <xdr:oneCellAnchor>
    <xdr:from>
      <xdr:col>9</xdr:col>
      <xdr:colOff>238125</xdr:colOff>
      <xdr:row>21</xdr:row>
      <xdr:rowOff>1390650</xdr:rowOff>
    </xdr:from>
    <xdr:ext cx="1304925" cy="190500"/>
    <xdr:sp>
      <xdr:nvSpPr>
        <xdr:cNvPr id="3" name="AutoShape 182"/>
        <xdr:cNvSpPr>
          <a:spLocks noChangeAspect="1"/>
        </xdr:cNvSpPr>
      </xdr:nvSpPr>
      <xdr:spPr>
        <a:xfrm>
          <a:off x="20888325" y="74104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view="pageBreakPreview" zoomScale="80" zoomScaleNormal="60" zoomScaleSheetLayoutView="80" workbookViewId="0" topLeftCell="C1">
      <selection activeCell="G46" sqref="G46"/>
    </sheetView>
  </sheetViews>
  <sheetFormatPr defaultColWidth="9.140625" defaultRowHeight="15"/>
  <cols>
    <col min="1" max="1" width="7.8515625" style="23" customWidth="1"/>
    <col min="2" max="2" width="37.7109375" style="23" customWidth="1"/>
    <col min="3" max="3" width="42.8515625" style="33" customWidth="1"/>
    <col min="4" max="4" width="48.7109375" style="33" customWidth="1"/>
    <col min="5" max="7" width="37.7109375" style="23" customWidth="1"/>
    <col min="8" max="8" width="26.28125" style="24" customWidth="1"/>
    <col min="9" max="9" width="33.140625" style="23" customWidth="1"/>
    <col min="10" max="10" width="23.140625" style="23" customWidth="1"/>
    <col min="11" max="11" width="28.00390625" style="23" customWidth="1"/>
    <col min="12" max="12" width="26.28125" style="23" customWidth="1"/>
    <col min="13" max="16384" width="9.140625" style="23" customWidth="1"/>
  </cols>
  <sheetData>
    <row r="1" spans="2:7" ht="12.75">
      <c r="B1" s="1" t="s">
        <v>16</v>
      </c>
      <c r="C1" s="29"/>
      <c r="F1" s="1" t="s">
        <v>24</v>
      </c>
      <c r="G1" s="2"/>
    </row>
    <row r="2" spans="2:7" ht="30" customHeight="1">
      <c r="B2" s="3" t="s">
        <v>17</v>
      </c>
      <c r="C2" s="29"/>
      <c r="F2" s="45" t="s">
        <v>80</v>
      </c>
      <c r="G2" s="2"/>
    </row>
    <row r="3" spans="2:7" ht="38.25">
      <c r="B3" s="4" t="s">
        <v>51</v>
      </c>
      <c r="C3" s="29"/>
      <c r="F3" s="45"/>
      <c r="G3" s="2"/>
    </row>
    <row r="4" spans="2:7" ht="25.5">
      <c r="B4" s="4" t="s">
        <v>79</v>
      </c>
      <c r="C4" s="29"/>
      <c r="F4" s="45"/>
      <c r="G4" s="2"/>
    </row>
    <row r="5" spans="1:7" ht="12.75">
      <c r="A5" s="48" t="s">
        <v>4</v>
      </c>
      <c r="B5" s="48"/>
      <c r="C5" s="48"/>
      <c r="D5" s="48"/>
      <c r="E5" s="48"/>
      <c r="F5" s="48"/>
      <c r="G5" s="48"/>
    </row>
    <row r="6" spans="1:7" ht="12.75">
      <c r="A6" s="46" t="s">
        <v>18</v>
      </c>
      <c r="B6" s="46"/>
      <c r="C6" s="46"/>
      <c r="D6" s="46"/>
      <c r="E6" s="46"/>
      <c r="F6" s="46"/>
      <c r="G6" s="46"/>
    </row>
    <row r="7" spans="1:7" ht="12.75">
      <c r="A7" s="52" t="str">
        <f>B3</f>
        <v>"Комплексный центр социального обслуживания населения" Андреапольского муниципального  округа Тверской области</v>
      </c>
      <c r="B7" s="53"/>
      <c r="C7" s="53"/>
      <c r="D7" s="53"/>
      <c r="E7" s="53"/>
      <c r="F7" s="53"/>
      <c r="G7" s="53"/>
    </row>
    <row r="8" spans="1:7" ht="12.75">
      <c r="A8" s="47" t="s">
        <v>2</v>
      </c>
      <c r="B8" s="47"/>
      <c r="C8" s="47"/>
      <c r="D8" s="47"/>
      <c r="E8" s="47"/>
      <c r="F8" s="47"/>
      <c r="G8" s="47"/>
    </row>
    <row r="9" spans="1:7" ht="12.75">
      <c r="A9" s="47"/>
      <c r="B9" s="47"/>
      <c r="C9" s="47"/>
      <c r="D9" s="47"/>
      <c r="E9" s="47"/>
      <c r="F9" s="47"/>
      <c r="G9" s="47"/>
    </row>
    <row r="10" spans="1:8" ht="12.75">
      <c r="A10" s="47" t="s">
        <v>78</v>
      </c>
      <c r="B10" s="47"/>
      <c r="C10" s="47"/>
      <c r="D10" s="47"/>
      <c r="E10" s="47"/>
      <c r="F10" s="47"/>
      <c r="G10" s="47"/>
      <c r="H10" s="23"/>
    </row>
    <row r="11" spans="1:7" ht="11.25" customHeight="1">
      <c r="A11" s="47"/>
      <c r="B11" s="47"/>
      <c r="C11" s="47"/>
      <c r="D11" s="47"/>
      <c r="E11" s="47"/>
      <c r="F11" s="47"/>
      <c r="G11" s="47"/>
    </row>
    <row r="12" spans="1:7" ht="12.75">
      <c r="A12" s="47" t="s">
        <v>5</v>
      </c>
      <c r="B12" s="47"/>
      <c r="C12" s="47"/>
      <c r="D12" s="47"/>
      <c r="E12" s="47"/>
      <c r="F12" s="47"/>
      <c r="G12" s="47"/>
    </row>
    <row r="13" spans="1:7" ht="12.75">
      <c r="A13" s="47" t="s">
        <v>1</v>
      </c>
      <c r="B13" s="47"/>
      <c r="C13" s="47"/>
      <c r="D13" s="47"/>
      <c r="E13" s="47"/>
      <c r="F13" s="47"/>
      <c r="G13" s="47"/>
    </row>
    <row r="14" spans="2:6" ht="12.75">
      <c r="B14" s="49"/>
      <c r="C14" s="49"/>
      <c r="D14" s="49"/>
      <c r="E14" s="49"/>
      <c r="F14" s="15"/>
    </row>
    <row r="15" spans="1:7" ht="151.5" customHeight="1">
      <c r="A15" s="5" t="s">
        <v>0</v>
      </c>
      <c r="B15" s="5" t="s">
        <v>13</v>
      </c>
      <c r="C15" s="30" t="s">
        <v>46</v>
      </c>
      <c r="D15" s="30" t="s">
        <v>14</v>
      </c>
      <c r="E15" s="5" t="s">
        <v>15</v>
      </c>
      <c r="F15" s="5" t="s">
        <v>11</v>
      </c>
      <c r="G15" s="6" t="s">
        <v>3</v>
      </c>
    </row>
    <row r="16" spans="1:8" ht="24.75" customHeight="1">
      <c r="A16" s="5">
        <v>1</v>
      </c>
      <c r="B16" s="5">
        <v>2</v>
      </c>
      <c r="C16" s="30">
        <v>3</v>
      </c>
      <c r="D16" s="30">
        <v>4</v>
      </c>
      <c r="E16" s="5">
        <v>5</v>
      </c>
      <c r="F16" s="5" t="s">
        <v>12</v>
      </c>
      <c r="G16" s="5">
        <v>7</v>
      </c>
      <c r="H16" s="16"/>
    </row>
    <row r="17" spans="1:7" ht="12.75">
      <c r="A17" s="7"/>
      <c r="B17" s="25">
        <v>12258000</v>
      </c>
      <c r="C17" s="31">
        <v>2738344.07</v>
      </c>
      <c r="D17" s="31">
        <v>0</v>
      </c>
      <c r="E17" s="25">
        <v>13843900.56</v>
      </c>
      <c r="F17" s="26">
        <f>E17/(B17+C17+D17)</f>
        <v>0.9231517025335896</v>
      </c>
      <c r="G17" s="19"/>
    </row>
    <row r="18" spans="1:7" ht="12.75">
      <c r="A18" s="8"/>
      <c r="B18" s="9"/>
      <c r="C18" s="32"/>
      <c r="D18" s="32"/>
      <c r="E18" s="9"/>
      <c r="F18" s="9"/>
      <c r="G18" s="8"/>
    </row>
    <row r="19" spans="1:7" ht="12.75">
      <c r="A19" s="47" t="s">
        <v>6</v>
      </c>
      <c r="B19" s="47"/>
      <c r="C19" s="47"/>
      <c r="D19" s="47"/>
      <c r="E19" s="47"/>
      <c r="F19" s="47"/>
      <c r="G19" s="47"/>
    </row>
    <row r="20" spans="1:7" ht="12.75">
      <c r="A20" s="47" t="s">
        <v>7</v>
      </c>
      <c r="B20" s="47"/>
      <c r="C20" s="47"/>
      <c r="D20" s="47"/>
      <c r="E20" s="47"/>
      <c r="F20" s="47"/>
      <c r="G20" s="47"/>
    </row>
    <row r="21" spans="6:11" ht="14.25" customHeight="1">
      <c r="F21" s="17"/>
      <c r="G21" s="15"/>
      <c r="H21" s="18"/>
      <c r="I21" s="15"/>
      <c r="J21" s="15"/>
      <c r="K21" s="15"/>
    </row>
    <row r="22" spans="1:12" ht="114.75" customHeight="1">
      <c r="A22" s="54" t="s">
        <v>0</v>
      </c>
      <c r="B22" s="43" t="s">
        <v>27</v>
      </c>
      <c r="C22" s="50" t="s">
        <v>28</v>
      </c>
      <c r="D22" s="50" t="s">
        <v>29</v>
      </c>
      <c r="E22" s="43" t="s">
        <v>30</v>
      </c>
      <c r="F22" s="43" t="s">
        <v>8</v>
      </c>
      <c r="G22" s="43" t="s">
        <v>9</v>
      </c>
      <c r="H22" s="43" t="s">
        <v>47</v>
      </c>
      <c r="I22" s="43" t="s">
        <v>31</v>
      </c>
      <c r="J22" s="43" t="s">
        <v>19</v>
      </c>
      <c r="K22" s="43" t="s">
        <v>32</v>
      </c>
      <c r="L22" s="43" t="s">
        <v>10</v>
      </c>
    </row>
    <row r="23" spans="1:12" ht="12.75">
      <c r="A23" s="54"/>
      <c r="B23" s="44"/>
      <c r="C23" s="51"/>
      <c r="D23" s="51"/>
      <c r="E23" s="44"/>
      <c r="F23" s="44"/>
      <c r="G23" s="44"/>
      <c r="H23" s="44"/>
      <c r="I23" s="44"/>
      <c r="J23" s="44"/>
      <c r="K23" s="44"/>
      <c r="L23" s="44"/>
    </row>
    <row r="24" spans="1:12" ht="12.75">
      <c r="A24" s="5">
        <v>1</v>
      </c>
      <c r="B24" s="5">
        <v>2</v>
      </c>
      <c r="C24" s="30">
        <v>3</v>
      </c>
      <c r="D24" s="30">
        <v>4</v>
      </c>
      <c r="E24" s="5">
        <v>5</v>
      </c>
      <c r="F24" s="5">
        <v>6</v>
      </c>
      <c r="G24" s="5">
        <v>7</v>
      </c>
      <c r="H24" s="10">
        <v>8</v>
      </c>
      <c r="I24" s="5">
        <v>9</v>
      </c>
      <c r="J24" s="5">
        <v>10</v>
      </c>
      <c r="K24" s="5">
        <v>11</v>
      </c>
      <c r="L24" s="5">
        <v>12</v>
      </c>
    </row>
    <row r="25" spans="1:12" ht="213.75" customHeight="1">
      <c r="A25" s="5">
        <v>1</v>
      </c>
      <c r="B25" s="20" t="s">
        <v>52</v>
      </c>
      <c r="C25" s="34" t="s">
        <v>70</v>
      </c>
      <c r="D25" s="35" t="s">
        <v>20</v>
      </c>
      <c r="E25" s="7" t="s">
        <v>33</v>
      </c>
      <c r="F25" s="5">
        <v>34</v>
      </c>
      <c r="G25" s="5">
        <v>33</v>
      </c>
      <c r="H25" s="36">
        <f>ROUND(G25/F25,2)</f>
        <v>0.97</v>
      </c>
      <c r="I25" s="7">
        <v>4280048.18</v>
      </c>
      <c r="J25" s="37">
        <f aca="true" t="shared" si="0" ref="J25:J44">I25/SUM($I$25:$I$44)</f>
        <v>0.1980035573242498</v>
      </c>
      <c r="K25" s="40">
        <f>SUM(H25*J25,H26*J26,H27*J27,H28*J28,H30*J30,H32*J32,H33*J33,H34*J34,H35*J35,H36*J36,H37*J37,H38*J38,H40*J40,H44*J44,H29*J29,H31*J31,H39*J39,H41*J41,H42*J42,H43*J43)</f>
        <v>0.8486049343284668</v>
      </c>
      <c r="L25" s="11"/>
    </row>
    <row r="26" spans="1:12" ht="63.75">
      <c r="A26" s="5">
        <v>2</v>
      </c>
      <c r="B26" s="20" t="s">
        <v>34</v>
      </c>
      <c r="C26" s="21" t="s">
        <v>53</v>
      </c>
      <c r="D26" s="35" t="s">
        <v>20</v>
      </c>
      <c r="E26" s="7" t="s">
        <v>33</v>
      </c>
      <c r="F26" s="11">
        <v>62</v>
      </c>
      <c r="G26" s="11">
        <v>57</v>
      </c>
      <c r="H26" s="36">
        <f aca="true" t="shared" si="1" ref="H26:H44">ROUND(G26/F26,2)</f>
        <v>0.92</v>
      </c>
      <c r="I26" s="7">
        <v>2211861.78</v>
      </c>
      <c r="J26" s="37">
        <f t="shared" si="0"/>
        <v>0.10232513334687443</v>
      </c>
      <c r="K26" s="41"/>
      <c r="L26" s="11"/>
    </row>
    <row r="27" spans="1:12" ht="63.75">
      <c r="A27" s="5">
        <v>3</v>
      </c>
      <c r="B27" s="20" t="s">
        <v>35</v>
      </c>
      <c r="C27" s="21" t="s">
        <v>54</v>
      </c>
      <c r="D27" s="35" t="s">
        <v>20</v>
      </c>
      <c r="E27" s="7" t="s">
        <v>33</v>
      </c>
      <c r="F27" s="11">
        <v>62</v>
      </c>
      <c r="G27" s="11">
        <v>57</v>
      </c>
      <c r="H27" s="36">
        <f t="shared" si="1"/>
        <v>0.92</v>
      </c>
      <c r="I27" s="7">
        <v>2245659.84</v>
      </c>
      <c r="J27" s="37">
        <f t="shared" si="0"/>
        <v>0.1038886989492267</v>
      </c>
      <c r="K27" s="41"/>
      <c r="L27" s="11"/>
    </row>
    <row r="28" spans="1:12" ht="63.75">
      <c r="A28" s="5">
        <v>4</v>
      </c>
      <c r="B28" s="20" t="s">
        <v>36</v>
      </c>
      <c r="C28" s="21" t="s">
        <v>55</v>
      </c>
      <c r="D28" s="35" t="s">
        <v>20</v>
      </c>
      <c r="E28" s="7" t="s">
        <v>33</v>
      </c>
      <c r="F28" s="11">
        <v>62</v>
      </c>
      <c r="G28" s="11">
        <v>57</v>
      </c>
      <c r="H28" s="36">
        <f t="shared" si="1"/>
        <v>0.92</v>
      </c>
      <c r="I28" s="7">
        <v>2245659.84</v>
      </c>
      <c r="J28" s="37">
        <f t="shared" si="0"/>
        <v>0.1038886989492267</v>
      </c>
      <c r="K28" s="41"/>
      <c r="L28" s="11"/>
    </row>
    <row r="29" spans="1:12" ht="63.75">
      <c r="A29" s="5">
        <v>5</v>
      </c>
      <c r="B29" s="20" t="s">
        <v>56</v>
      </c>
      <c r="C29" s="21" t="s">
        <v>57</v>
      </c>
      <c r="D29" s="35" t="s">
        <v>20</v>
      </c>
      <c r="E29" s="7" t="s">
        <v>33</v>
      </c>
      <c r="F29" s="11">
        <v>62</v>
      </c>
      <c r="G29" s="11">
        <v>57</v>
      </c>
      <c r="H29" s="36">
        <f t="shared" si="1"/>
        <v>0.92</v>
      </c>
      <c r="I29" s="7">
        <v>2245659.84</v>
      </c>
      <c r="J29" s="37">
        <f t="shared" si="0"/>
        <v>0.1038886989492267</v>
      </c>
      <c r="K29" s="41"/>
      <c r="L29" s="11"/>
    </row>
    <row r="30" spans="1:12" ht="63.75">
      <c r="A30" s="5">
        <v>6</v>
      </c>
      <c r="B30" s="20" t="s">
        <v>37</v>
      </c>
      <c r="C30" s="21" t="s">
        <v>58</v>
      </c>
      <c r="D30" s="35" t="s">
        <v>20</v>
      </c>
      <c r="E30" s="7" t="s">
        <v>33</v>
      </c>
      <c r="F30" s="11">
        <v>15</v>
      </c>
      <c r="G30" s="11">
        <v>5</v>
      </c>
      <c r="H30" s="36">
        <f t="shared" si="1"/>
        <v>0.33</v>
      </c>
      <c r="I30" s="7">
        <v>541807.5</v>
      </c>
      <c r="J30" s="37">
        <f t="shared" si="0"/>
        <v>0.025065094567453792</v>
      </c>
      <c r="K30" s="41"/>
      <c r="L30" s="11"/>
    </row>
    <row r="31" spans="1:12" ht="66">
      <c r="A31" s="5">
        <v>7</v>
      </c>
      <c r="B31" s="20" t="s">
        <v>59</v>
      </c>
      <c r="C31" s="21" t="s">
        <v>60</v>
      </c>
      <c r="D31" s="35" t="s">
        <v>20</v>
      </c>
      <c r="E31" s="7" t="s">
        <v>33</v>
      </c>
      <c r="F31" s="11">
        <v>3</v>
      </c>
      <c r="G31" s="11">
        <v>0</v>
      </c>
      <c r="H31" s="36">
        <f t="shared" si="1"/>
        <v>0</v>
      </c>
      <c r="I31" s="7">
        <v>109491.81</v>
      </c>
      <c r="J31" s="37">
        <f t="shared" si="0"/>
        <v>0.005065309306371142</v>
      </c>
      <c r="K31" s="41"/>
      <c r="L31" s="11"/>
    </row>
    <row r="32" spans="1:12" ht="51.75">
      <c r="A32" s="5">
        <v>8</v>
      </c>
      <c r="B32" s="20" t="s">
        <v>39</v>
      </c>
      <c r="C32" s="21" t="s">
        <v>48</v>
      </c>
      <c r="D32" s="21" t="s">
        <v>23</v>
      </c>
      <c r="E32" s="7" t="s">
        <v>33</v>
      </c>
      <c r="F32" s="11">
        <v>10</v>
      </c>
      <c r="G32" s="11">
        <v>8</v>
      </c>
      <c r="H32" s="36">
        <f t="shared" si="1"/>
        <v>0.8</v>
      </c>
      <c r="I32" s="7">
        <v>23373.2</v>
      </c>
      <c r="J32" s="37">
        <f t="shared" si="0"/>
        <v>0.0010812908059486274</v>
      </c>
      <c r="K32" s="41"/>
      <c r="L32" s="38"/>
    </row>
    <row r="33" spans="1:12" ht="63.75">
      <c r="A33" s="5">
        <v>9</v>
      </c>
      <c r="B33" s="20" t="s">
        <v>38</v>
      </c>
      <c r="C33" s="21" t="s">
        <v>49</v>
      </c>
      <c r="D33" s="39" t="s">
        <v>20</v>
      </c>
      <c r="E33" s="7" t="s">
        <v>33</v>
      </c>
      <c r="F33" s="11">
        <v>590</v>
      </c>
      <c r="G33" s="11">
        <v>229</v>
      </c>
      <c r="H33" s="36">
        <f t="shared" si="1"/>
        <v>0.39</v>
      </c>
      <c r="I33" s="7">
        <v>1379018.8</v>
      </c>
      <c r="J33" s="37">
        <f t="shared" si="0"/>
        <v>0.06379615755096901</v>
      </c>
      <c r="K33" s="41"/>
      <c r="L33" s="38"/>
    </row>
    <row r="34" spans="1:12" ht="51.75">
      <c r="A34" s="5">
        <v>10</v>
      </c>
      <c r="B34" s="20" t="s">
        <v>40</v>
      </c>
      <c r="C34" s="21" t="s">
        <v>61</v>
      </c>
      <c r="D34" s="35" t="s">
        <v>22</v>
      </c>
      <c r="E34" s="7" t="s">
        <v>33</v>
      </c>
      <c r="F34" s="11">
        <v>148</v>
      </c>
      <c r="G34" s="11">
        <v>127</v>
      </c>
      <c r="H34" s="36">
        <f t="shared" si="1"/>
        <v>0.86</v>
      </c>
      <c r="I34" s="7">
        <v>345923.36</v>
      </c>
      <c r="J34" s="37">
        <f t="shared" si="0"/>
        <v>0.016003103928039684</v>
      </c>
      <c r="K34" s="41"/>
      <c r="L34" s="11"/>
    </row>
    <row r="35" spans="1:12" ht="63.75">
      <c r="A35" s="5">
        <v>11</v>
      </c>
      <c r="B35" s="20" t="s">
        <v>41</v>
      </c>
      <c r="C35" s="21" t="s">
        <v>71</v>
      </c>
      <c r="D35" s="35" t="s">
        <v>21</v>
      </c>
      <c r="E35" s="7" t="s">
        <v>33</v>
      </c>
      <c r="F35" s="11">
        <v>1</v>
      </c>
      <c r="G35" s="11">
        <v>1</v>
      </c>
      <c r="H35" s="36">
        <v>1</v>
      </c>
      <c r="I35" s="7">
        <v>2337.32</v>
      </c>
      <c r="J35" s="37">
        <f t="shared" si="0"/>
        <v>0.00010812908059486274</v>
      </c>
      <c r="K35" s="41"/>
      <c r="L35" s="11"/>
    </row>
    <row r="36" spans="1:12" ht="86.25" customHeight="1">
      <c r="A36" s="5">
        <v>12</v>
      </c>
      <c r="B36" s="20" t="s">
        <v>42</v>
      </c>
      <c r="C36" s="21" t="s">
        <v>72</v>
      </c>
      <c r="D36" s="35" t="s">
        <v>20</v>
      </c>
      <c r="E36" s="7" t="s">
        <v>33</v>
      </c>
      <c r="F36" s="11">
        <v>27</v>
      </c>
      <c r="G36" s="11">
        <v>24</v>
      </c>
      <c r="H36" s="36">
        <f t="shared" si="1"/>
        <v>0.89</v>
      </c>
      <c r="I36" s="7">
        <v>1025614.44</v>
      </c>
      <c r="J36" s="37">
        <f t="shared" si="0"/>
        <v>0.0474469676561254</v>
      </c>
      <c r="K36" s="41"/>
      <c r="L36" s="11"/>
    </row>
    <row r="37" spans="1:12" ht="63.75">
      <c r="A37" s="5">
        <v>13</v>
      </c>
      <c r="B37" s="20" t="s">
        <v>43</v>
      </c>
      <c r="C37" s="21" t="s">
        <v>73</v>
      </c>
      <c r="D37" s="35" t="s">
        <v>20</v>
      </c>
      <c r="E37" s="7" t="s">
        <v>33</v>
      </c>
      <c r="F37" s="11">
        <v>27</v>
      </c>
      <c r="G37" s="11">
        <v>24</v>
      </c>
      <c r="H37" s="36">
        <f t="shared" si="1"/>
        <v>0.89</v>
      </c>
      <c r="I37" s="7">
        <v>983483.1</v>
      </c>
      <c r="J37" s="37">
        <f t="shared" si="0"/>
        <v>0.045497887915897456</v>
      </c>
      <c r="K37" s="41"/>
      <c r="L37" s="11"/>
    </row>
    <row r="38" spans="1:12" ht="63.75">
      <c r="A38" s="5">
        <v>14</v>
      </c>
      <c r="B38" s="20" t="s">
        <v>44</v>
      </c>
      <c r="C38" s="21" t="s">
        <v>74</v>
      </c>
      <c r="D38" s="35" t="s">
        <v>20</v>
      </c>
      <c r="E38" s="7" t="s">
        <v>33</v>
      </c>
      <c r="F38" s="11">
        <v>27</v>
      </c>
      <c r="G38" s="11">
        <v>24</v>
      </c>
      <c r="H38" s="36">
        <f t="shared" si="1"/>
        <v>0.89</v>
      </c>
      <c r="I38" s="7">
        <v>983483.1</v>
      </c>
      <c r="J38" s="37">
        <f t="shared" si="0"/>
        <v>0.045497887915897456</v>
      </c>
      <c r="K38" s="41"/>
      <c r="L38" s="11"/>
    </row>
    <row r="39" spans="1:12" ht="63.75">
      <c r="A39" s="5">
        <v>15</v>
      </c>
      <c r="B39" s="20" t="s">
        <v>62</v>
      </c>
      <c r="C39" s="21" t="s">
        <v>75</v>
      </c>
      <c r="D39" s="35" t="s">
        <v>20</v>
      </c>
      <c r="E39" s="7" t="s">
        <v>33</v>
      </c>
      <c r="F39" s="11">
        <v>27</v>
      </c>
      <c r="G39" s="11">
        <v>24</v>
      </c>
      <c r="H39" s="36">
        <f t="shared" si="1"/>
        <v>0.89</v>
      </c>
      <c r="I39" s="7">
        <v>983483.1</v>
      </c>
      <c r="J39" s="37">
        <f t="shared" si="0"/>
        <v>0.045497887915897456</v>
      </c>
      <c r="K39" s="41"/>
      <c r="L39" s="11"/>
    </row>
    <row r="40" spans="1:12" ht="63.75">
      <c r="A40" s="5">
        <v>16</v>
      </c>
      <c r="B40" s="20" t="s">
        <v>45</v>
      </c>
      <c r="C40" s="21" t="s">
        <v>76</v>
      </c>
      <c r="D40" s="35" t="s">
        <v>20</v>
      </c>
      <c r="E40" s="7" t="s">
        <v>33</v>
      </c>
      <c r="F40" s="11">
        <v>20</v>
      </c>
      <c r="G40" s="11">
        <v>7</v>
      </c>
      <c r="H40" s="36">
        <f t="shared" si="1"/>
        <v>0.35</v>
      </c>
      <c r="I40" s="7">
        <v>729078.8</v>
      </c>
      <c r="J40" s="37">
        <f t="shared" si="0"/>
        <v>0.033728638066334866</v>
      </c>
      <c r="K40" s="41"/>
      <c r="L40" s="11"/>
    </row>
    <row r="41" spans="1:12" ht="66">
      <c r="A41" s="5">
        <v>17</v>
      </c>
      <c r="B41" s="20" t="s">
        <v>63</v>
      </c>
      <c r="C41" s="21" t="s">
        <v>77</v>
      </c>
      <c r="D41" s="35" t="s">
        <v>20</v>
      </c>
      <c r="E41" s="7" t="s">
        <v>33</v>
      </c>
      <c r="F41" s="11">
        <v>2</v>
      </c>
      <c r="G41" s="11">
        <v>1</v>
      </c>
      <c r="H41" s="36">
        <f t="shared" si="1"/>
        <v>0.5</v>
      </c>
      <c r="I41" s="7">
        <v>73474.58</v>
      </c>
      <c r="J41" s="37">
        <f t="shared" si="0"/>
        <v>0.0033990804778522795</v>
      </c>
      <c r="K41" s="41"/>
      <c r="L41" s="11"/>
    </row>
    <row r="42" spans="1:12" ht="409.5">
      <c r="A42" s="5">
        <v>18</v>
      </c>
      <c r="B42" s="20" t="s">
        <v>65</v>
      </c>
      <c r="C42" s="34" t="s">
        <v>50</v>
      </c>
      <c r="D42" s="35" t="s">
        <v>64</v>
      </c>
      <c r="E42" s="7" t="s">
        <v>26</v>
      </c>
      <c r="F42" s="11">
        <v>34</v>
      </c>
      <c r="G42" s="11">
        <v>33</v>
      </c>
      <c r="H42" s="36">
        <f t="shared" si="1"/>
        <v>0.97</v>
      </c>
      <c r="I42" s="7">
        <v>301459.3</v>
      </c>
      <c r="J42" s="37">
        <f t="shared" si="0"/>
        <v>0.013946107912382944</v>
      </c>
      <c r="K42" s="41"/>
      <c r="L42" s="11"/>
    </row>
    <row r="43" spans="1:12" ht="409.5">
      <c r="A43" s="5">
        <v>19</v>
      </c>
      <c r="B43" s="20" t="s">
        <v>66</v>
      </c>
      <c r="C43" s="34" t="s">
        <v>68</v>
      </c>
      <c r="D43" s="35" t="s">
        <v>25</v>
      </c>
      <c r="E43" s="7" t="s">
        <v>26</v>
      </c>
      <c r="F43" s="11">
        <v>40</v>
      </c>
      <c r="G43" s="11">
        <v>33</v>
      </c>
      <c r="H43" s="36">
        <f t="shared" si="1"/>
        <v>0.83</v>
      </c>
      <c r="I43" s="7">
        <v>355378.8</v>
      </c>
      <c r="J43" s="37">
        <f t="shared" si="0"/>
        <v>0.01644053142355587</v>
      </c>
      <c r="K43" s="41"/>
      <c r="L43" s="11"/>
    </row>
    <row r="44" spans="1:12" ht="409.5">
      <c r="A44" s="5">
        <v>20</v>
      </c>
      <c r="B44" s="27" t="s">
        <v>67</v>
      </c>
      <c r="C44" s="34" t="s">
        <v>69</v>
      </c>
      <c r="D44" s="35" t="s">
        <v>25</v>
      </c>
      <c r="E44" s="7" t="s">
        <v>26</v>
      </c>
      <c r="F44" s="11">
        <v>62</v>
      </c>
      <c r="G44" s="11">
        <v>57</v>
      </c>
      <c r="H44" s="36">
        <f t="shared" si="1"/>
        <v>0.92</v>
      </c>
      <c r="I44" s="7">
        <v>549719.9</v>
      </c>
      <c r="J44" s="37">
        <f t="shared" si="0"/>
        <v>0.025431137957874782</v>
      </c>
      <c r="K44" s="42"/>
      <c r="L44" s="11"/>
    </row>
    <row r="45" spans="1:12" ht="12.75">
      <c r="A45" s="5"/>
      <c r="B45" s="12"/>
      <c r="C45" s="30"/>
      <c r="D45" s="30"/>
      <c r="E45" s="12"/>
      <c r="F45" s="13">
        <f>SUM(F25:F44)</f>
        <v>1315</v>
      </c>
      <c r="G45" s="13">
        <f>SUM(G25:G44)</f>
        <v>858</v>
      </c>
      <c r="H45" s="13">
        <f>SUM(H25:H44)</f>
        <v>15.160000000000004</v>
      </c>
      <c r="I45" s="13">
        <f>SUM(I25:I44)</f>
        <v>21616016.59</v>
      </c>
      <c r="J45" s="13">
        <f>SUM(J25:J44)</f>
        <v>1.0000000000000002</v>
      </c>
      <c r="K45" s="14"/>
      <c r="L45" s="14"/>
    </row>
    <row r="46" spans="5:10" ht="12.75">
      <c r="E46" s="1"/>
      <c r="F46" s="22"/>
      <c r="G46" s="22">
        <f>SUM(G32:G35)</f>
        <v>365</v>
      </c>
      <c r="J46" s="28"/>
    </row>
  </sheetData>
  <sheetProtection/>
  <mergeCells count="26">
    <mergeCell ref="A22:A23"/>
    <mergeCell ref="B22:B23"/>
    <mergeCell ref="G22:G23"/>
    <mergeCell ref="H22:H23"/>
    <mergeCell ref="F22:F23"/>
    <mergeCell ref="D22:D23"/>
    <mergeCell ref="A13:G13"/>
    <mergeCell ref="B14:E14"/>
    <mergeCell ref="A19:G19"/>
    <mergeCell ref="C22:C23"/>
    <mergeCell ref="A7:G7"/>
    <mergeCell ref="A8:G8"/>
    <mergeCell ref="A9:G9"/>
    <mergeCell ref="A12:G12"/>
    <mergeCell ref="A11:G11"/>
    <mergeCell ref="E22:E23"/>
    <mergeCell ref="K25:K44"/>
    <mergeCell ref="L22:L23"/>
    <mergeCell ref="K22:K23"/>
    <mergeCell ref="I22:I23"/>
    <mergeCell ref="J22:J23"/>
    <mergeCell ref="F2:F4"/>
    <mergeCell ref="A6:G6"/>
    <mergeCell ref="A20:G20"/>
    <mergeCell ref="A10:G10"/>
    <mergeCell ref="A5:G5"/>
  </mergeCells>
  <printOptions/>
  <pageMargins left="0.07874015748031496" right="0.11811023622047245" top="0.7874015748031497" bottom="0.2362204724409449" header="0.31496062992125984" footer="0.31496062992125984"/>
  <pageSetup horizontalDpi="600" verticalDpi="600" orientation="landscape" paperSize="9" scale="35" r:id="rId2"/>
  <headerFooter>
    <oddFooter>&amp;R&amp;P</oddFooter>
  </headerFooter>
  <rowBreaks count="2" manualBreakCount="2">
    <brk id="31" max="11" man="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cp:lastModifiedBy>
  <cp:lastPrinted>2023-07-24T06:08:32Z</cp:lastPrinted>
  <dcterms:created xsi:type="dcterms:W3CDTF">2016-02-04T06:52:46Z</dcterms:created>
  <dcterms:modified xsi:type="dcterms:W3CDTF">2023-07-24T06:11:09Z</dcterms:modified>
  <cp:category/>
  <cp:version/>
  <cp:contentType/>
  <cp:contentStatus/>
</cp:coreProperties>
</file>